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bcaddata\company\Department\Personal_Property\Appraisers Work\2026\Indra\Analyst\2026 FFE Depreciation schedule\"/>
    </mc:Choice>
  </mc:AlternateContent>
  <xr:revisionPtr revIDLastSave="0" documentId="13_ncr:1_{2121CDF2-D239-40FF-80DF-F94C0C87C378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FF&amp;E 2020 Depreciation" sheetId="1" r:id="rId1"/>
  </sheets>
  <definedNames>
    <definedName name="_xlnm.Print_Area" localSheetId="0">'FF&amp;E 2020 Depreciation'!$A$1:$M$90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7" i="1" l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I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B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I36" i="1"/>
  <c r="L35" i="1"/>
  <c r="L34" i="1"/>
  <c r="L33" i="1"/>
  <c r="L32" i="1"/>
  <c r="L31" i="1"/>
  <c r="L30" i="1"/>
  <c r="L29" i="1"/>
  <c r="L28" i="1"/>
  <c r="L27" i="1"/>
  <c r="L26" i="1"/>
  <c r="L25" i="1"/>
  <c r="L24" i="1"/>
  <c r="I19" i="1"/>
  <c r="L18" i="1"/>
  <c r="L17" i="1"/>
  <c r="L16" i="1"/>
  <c r="L15" i="1"/>
  <c r="L14" i="1"/>
  <c r="L13" i="1"/>
  <c r="L12" i="1"/>
  <c r="L11" i="1"/>
  <c r="L10" i="1"/>
  <c r="L9" i="1"/>
  <c r="L8" i="1"/>
  <c r="L19" i="1" s="1"/>
  <c r="B19" i="1"/>
  <c r="E18" i="1"/>
  <c r="E17" i="1"/>
  <c r="E16" i="1"/>
  <c r="E15" i="1"/>
  <c r="E14" i="1"/>
  <c r="E13" i="1"/>
  <c r="E12" i="1"/>
  <c r="E11" i="1"/>
  <c r="E10" i="1"/>
  <c r="E9" i="1"/>
  <c r="E8" i="1"/>
  <c r="E7" i="1"/>
  <c r="E19" i="1" s="1"/>
  <c r="E77" i="1" l="1"/>
  <c r="E58" i="1"/>
  <c r="L36" i="1"/>
  <c r="L57" i="1"/>
  <c r="B40" i="1" l="1"/>
  <c r="I83" i="1"/>
  <c r="P25" i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R9" i="1"/>
  <c r="S9" i="1" s="1"/>
  <c r="O9" i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R8" i="1"/>
  <c r="E37" i="1"/>
  <c r="E38" i="1"/>
  <c r="E39" i="1"/>
  <c r="E35" i="1"/>
  <c r="E36" i="1"/>
  <c r="E34" i="1" l="1"/>
  <c r="R25" i="1"/>
  <c r="S25" i="1" s="1"/>
  <c r="B29" i="1"/>
  <c r="E79" i="1" s="1"/>
  <c r="S8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62" i="1"/>
  <c r="E24" i="1"/>
  <c r="E25" i="1"/>
  <c r="E26" i="1"/>
  <c r="E27" i="1"/>
  <c r="E28" i="1"/>
  <c r="L83" i="1" l="1"/>
  <c r="E29" i="1"/>
  <c r="E40" i="1"/>
  <c r="E81" i="1" l="1"/>
  <c r="E86" i="1" s="1"/>
</calcChain>
</file>

<file path=xl/sharedStrings.xml><?xml version="1.0" encoding="utf-8"?>
<sst xmlns="http://schemas.openxmlformats.org/spreadsheetml/2006/main" count="109" uniqueCount="45">
  <si>
    <t>YEAR</t>
  </si>
  <si>
    <t>COST</t>
  </si>
  <si>
    <t>% GOOD</t>
  </si>
  <si>
    <t>VALUE</t>
  </si>
  <si>
    <t>8 YEAR</t>
  </si>
  <si>
    <t>3 YEAR</t>
  </si>
  <si>
    <t>10 YEAR</t>
  </si>
  <si>
    <t>6 YEAR</t>
  </si>
  <si>
    <t>Previous Years</t>
  </si>
  <si>
    <t>Totals</t>
  </si>
  <si>
    <t>Tabulation of Individual Asset Items</t>
  </si>
  <si>
    <t>Item</t>
  </si>
  <si>
    <t>Total</t>
  </si>
  <si>
    <t>Cost</t>
  </si>
  <si>
    <t># Items</t>
  </si>
  <si>
    <t>WorkSheet Calculations</t>
  </si>
  <si>
    <t>15 YEAR</t>
  </si>
  <si>
    <t>Account #</t>
  </si>
  <si>
    <t>4 YEAR</t>
  </si>
  <si>
    <t>Accepted Value</t>
  </si>
  <si>
    <t>Total Value Business Assets Listed</t>
  </si>
  <si>
    <t>5 YEAR</t>
  </si>
  <si>
    <t>12 YEAR</t>
  </si>
  <si>
    <t>20 YEAR</t>
  </si>
  <si>
    <t>Scientific Lab, Testing Mach &amp; Equip</t>
  </si>
  <si>
    <t>Office Machines, Mobile/Telephone/Security Equip</t>
  </si>
  <si>
    <t>Depreciated Value for Furniture, Fixtures, and Equipment</t>
  </si>
  <si>
    <t>Vehicle</t>
  </si>
  <si>
    <t>Supplies</t>
  </si>
  <si>
    <t>Inventory</t>
  </si>
  <si>
    <t>GFEV</t>
  </si>
  <si>
    <t xml:space="preserve">Appraiser </t>
  </si>
  <si>
    <t xml:space="preserve">Total Cost </t>
  </si>
  <si>
    <t>Depreciated Furniture, Fixtures, Equipment:</t>
  </si>
  <si>
    <t>Furn, Fix, Machine &amp; Equipment</t>
  </si>
  <si>
    <t>Hospital Hi-Tech/Rental Office FF</t>
  </si>
  <si>
    <t>Mainframe &amp; Servers/POS</t>
  </si>
  <si>
    <t>Computers/Smallwares/Cell phones</t>
  </si>
  <si>
    <t>Index</t>
  </si>
  <si>
    <t>Eff Age</t>
  </si>
  <si>
    <r>
      <t>(Clear Cost &amp; #Items w/"</t>
    </r>
    <r>
      <rPr>
        <b/>
        <i/>
        <sz val="14"/>
        <rFont val="Arial"/>
        <family val="2"/>
      </rPr>
      <t>Clear Contents</t>
    </r>
    <r>
      <rPr>
        <sz val="14"/>
        <rFont val="Arial"/>
        <family val="2"/>
      </rPr>
      <t>")</t>
    </r>
  </si>
  <si>
    <t>Heavy Equipment/Freestading safes</t>
  </si>
  <si>
    <t>Biiboards, Modular BLDG, Shipping Containers/Underground Tanks</t>
  </si>
  <si>
    <t>Shop Equipment/Misc Signs/Forklifts/Medical/Solar Panels/Charging</t>
  </si>
  <si>
    <t>Revised 12/04/25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</si>
</sst>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"/>
    <numFmt numFmtId="165" formatCode="_(* #,##0.000_);_(* \(#,##0.000\);_(* &quot;-&quot;??_);_(@_)"/>
  </numFmts>
  <fonts count="11" x14ac:knownFonts="1">
    <font>
      <sz val="10"/>
      <name val="Arial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Californian FB"/>
      <family val="1"/>
    </font>
    <font>
      <b/>
      <sz val="14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4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5" fillId="0" borderId="0" xfId="0" applyFont="1"/>
    <xf numFmtId="9" fontId="5" fillId="0" borderId="0" xfId="2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center"/>
    </xf>
    <xf numFmtId="14" fontId="5" fillId="0" borderId="0" xfId="0" applyNumberFormat="1" applyFont="1"/>
    <xf numFmtId="0" fontId="7" fillId="0" borderId="0" xfId="0" applyFont="1" applyAlignment="1">
      <alignment horizontal="center"/>
    </xf>
    <xf numFmtId="0" fontId="7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9" fontId="7" fillId="0" borderId="0" xfId="2" applyFont="1" applyAlignment="1">
      <alignment horizontal="center"/>
    </xf>
    <xf numFmtId="4" fontId="5" fillId="0" borderId="0" xfId="0" applyNumberFormat="1" applyFont="1"/>
    <xf numFmtId="3" fontId="5" fillId="0" borderId="0" xfId="0" applyNumberFormat="1" applyFont="1"/>
    <xf numFmtId="9" fontId="5" fillId="0" borderId="0" xfId="0" applyNumberFormat="1" applyFont="1"/>
    <xf numFmtId="4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7" fillId="0" borderId="0" xfId="0" applyNumberFormat="1" applyFont="1"/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9" fontId="7" fillId="0" borderId="2" xfId="2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4" fontId="7" fillId="0" borderId="2" xfId="0" applyNumberFormat="1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9" fontId="7" fillId="0" borderId="0" xfId="2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8" xfId="0" applyFont="1" applyBorder="1"/>
    <xf numFmtId="0" fontId="5" fillId="0" borderId="1" xfId="0" applyFont="1" applyBorder="1"/>
    <xf numFmtId="9" fontId="5" fillId="0" borderId="1" xfId="2" applyFont="1" applyBorder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9" fontId="9" fillId="0" borderId="0" xfId="2" applyFont="1"/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4" fontId="7" fillId="0" borderId="0" xfId="0" applyNumberFormat="1" applyFont="1"/>
    <xf numFmtId="17" fontId="5" fillId="0" borderId="6" xfId="0" applyNumberFormat="1" applyFont="1" applyBorder="1" applyAlignment="1">
      <alignment horizontal="center"/>
    </xf>
    <xf numFmtId="3" fontId="5" fillId="2" borderId="1" xfId="0" applyNumberFormat="1" applyFont="1" applyFill="1" applyBorder="1"/>
    <xf numFmtId="164" fontId="5" fillId="0" borderId="0" xfId="0" applyNumberFormat="1" applyFont="1" applyAlignment="1">
      <alignment horizontal="center"/>
    </xf>
    <xf numFmtId="2" fontId="5" fillId="0" borderId="0" xfId="0" applyNumberFormat="1" applyFont="1"/>
    <xf numFmtId="9" fontId="7" fillId="0" borderId="0" xfId="2" applyFont="1" applyFill="1"/>
    <xf numFmtId="0" fontId="7" fillId="2" borderId="0" xfId="0" applyFont="1" applyFill="1"/>
    <xf numFmtId="0" fontId="5" fillId="2" borderId="0" xfId="0" applyFont="1" applyFill="1"/>
    <xf numFmtId="0" fontId="5" fillId="0" borderId="0" xfId="0" applyFont="1"/>
    <xf numFmtId="0" fontId="5" fillId="0" borderId="0" xfId="0" applyFont="1" applyAlignment="1">
      <alignment horizontal="left"/>
    </xf>
    <xf numFmtId="165" fontId="5" fillId="0" borderId="0" xfId="3" applyNumberFormat="1" applyFont="1" applyAlignment="1">
      <alignment horizontal="left" vertical="center"/>
    </xf>
    <xf numFmtId="9" fontId="5" fillId="0" borderId="0" xfId="2" applyFont="1" applyFill="1"/>
    <xf numFmtId="9" fontId="5" fillId="0" borderId="0" xfId="0" applyNumberFormat="1" applyFont="1" applyFill="1"/>
  </cellXfs>
  <cellStyles count="4">
    <cellStyle name="Comma" xfId="3" builtinId="3"/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8"/>
  <sheetViews>
    <sheetView tabSelected="1" zoomScale="80" zoomScaleNormal="80" workbookViewId="0">
      <selection activeCell="C9" sqref="C9"/>
    </sheetView>
  </sheetViews>
  <sheetFormatPr defaultColWidth="9.109375" defaultRowHeight="20.25" customHeight="1" x14ac:dyDescent="0.3"/>
  <cols>
    <col min="1" max="1" width="19.44140625" style="2" customWidth="1"/>
    <col min="2" max="2" width="15.44140625" style="2" customWidth="1"/>
    <col min="3" max="3" width="12.88671875" style="3" bestFit="1" customWidth="1"/>
    <col min="4" max="4" width="10.88671875" style="4" customWidth="1"/>
    <col min="5" max="5" width="15.88671875" style="2" customWidth="1"/>
    <col min="6" max="6" width="10.5546875" style="4" bestFit="1" customWidth="1"/>
    <col min="7" max="7" width="7.44140625" style="4" customWidth="1"/>
    <col min="8" max="8" width="19.44140625" style="2" customWidth="1"/>
    <col min="9" max="10" width="15.109375" style="2" bestFit="1" customWidth="1"/>
    <col min="11" max="11" width="26" style="4" customWidth="1"/>
    <col min="12" max="12" width="18.44140625" style="2" customWidth="1"/>
    <col min="13" max="13" width="10.5546875" style="2" bestFit="1" customWidth="1"/>
    <col min="14" max="14" width="7.44140625" style="2" bestFit="1" customWidth="1"/>
    <col min="15" max="15" width="6.88671875" style="2" customWidth="1"/>
    <col min="16" max="16" width="12.88671875" style="2" customWidth="1"/>
    <col min="17" max="17" width="11.44140625" style="2" bestFit="1" customWidth="1"/>
    <col min="18" max="18" width="11.44140625" style="2" customWidth="1"/>
    <col min="19" max="19" width="20.88671875" style="2" bestFit="1" customWidth="1"/>
    <col min="20" max="16384" width="9.109375" style="2"/>
  </cols>
  <sheetData>
    <row r="1" spans="1:19" ht="20.25" customHeight="1" x14ac:dyDescent="0.35">
      <c r="K1" s="5"/>
      <c r="L1" s="6"/>
    </row>
    <row r="2" spans="1:19" ht="20.25" customHeight="1" x14ac:dyDescent="0.4">
      <c r="A2" s="1">
        <v>2026</v>
      </c>
      <c r="B2" s="1" t="s">
        <v>26</v>
      </c>
      <c r="C2" s="36"/>
      <c r="D2" s="37"/>
      <c r="E2" s="38"/>
      <c r="F2" s="37"/>
      <c r="G2" s="37"/>
      <c r="H2" s="38"/>
      <c r="J2" s="7" t="s">
        <v>31</v>
      </c>
      <c r="K2" s="8"/>
      <c r="L2" s="41"/>
      <c r="N2" s="4"/>
      <c r="O2" s="4"/>
    </row>
    <row r="3" spans="1:19" ht="20.25" customHeight="1" x14ac:dyDescent="0.3">
      <c r="A3" s="9" t="s">
        <v>44</v>
      </c>
      <c r="J3" s="7" t="s">
        <v>17</v>
      </c>
      <c r="K3" s="8"/>
      <c r="N3" s="4"/>
      <c r="O3" s="4"/>
    </row>
    <row r="4" spans="1:19" ht="20.25" customHeight="1" x14ac:dyDescent="0.3">
      <c r="A4" s="47" t="s">
        <v>34</v>
      </c>
      <c r="B4" s="48"/>
      <c r="C4" s="48"/>
      <c r="D4" s="48"/>
      <c r="E4" s="12"/>
      <c r="F4" s="13"/>
      <c r="H4" s="11" t="s">
        <v>35</v>
      </c>
      <c r="I4" s="12"/>
      <c r="J4" s="12"/>
      <c r="K4" s="13"/>
      <c r="L4" s="12"/>
      <c r="N4" s="4"/>
      <c r="O4" s="4"/>
      <c r="P4" s="2" t="s">
        <v>10</v>
      </c>
    </row>
    <row r="5" spans="1:19" ht="20.25" customHeight="1" x14ac:dyDescent="0.3">
      <c r="A5" s="6" t="s">
        <v>4</v>
      </c>
      <c r="H5" s="6" t="s">
        <v>21</v>
      </c>
      <c r="O5" s="4"/>
      <c r="P5" s="2" t="s">
        <v>40</v>
      </c>
    </row>
    <row r="6" spans="1:19" ht="20.25" customHeight="1" x14ac:dyDescent="0.3">
      <c r="A6" s="10" t="s">
        <v>0</v>
      </c>
      <c r="B6" s="10" t="s">
        <v>1</v>
      </c>
      <c r="C6" s="14" t="s">
        <v>2</v>
      </c>
      <c r="D6" s="10" t="s">
        <v>38</v>
      </c>
      <c r="E6" s="10" t="s">
        <v>3</v>
      </c>
      <c r="F6" s="10" t="s">
        <v>39</v>
      </c>
      <c r="G6" s="10"/>
      <c r="H6" s="10" t="s">
        <v>0</v>
      </c>
      <c r="I6" s="10" t="s">
        <v>1</v>
      </c>
      <c r="J6" s="10" t="s">
        <v>2</v>
      </c>
      <c r="K6" s="10" t="s">
        <v>38</v>
      </c>
      <c r="L6" s="10" t="s">
        <v>3</v>
      </c>
      <c r="M6" s="10" t="s">
        <v>39</v>
      </c>
      <c r="P6" s="2" t="s">
        <v>15</v>
      </c>
    </row>
    <row r="7" spans="1:19" ht="20.25" customHeight="1" x14ac:dyDescent="0.3">
      <c r="A7" s="2" t="s">
        <v>8</v>
      </c>
      <c r="B7" s="45"/>
      <c r="C7" s="3">
        <v>0.1</v>
      </c>
      <c r="D7" s="44">
        <v>1.498</v>
      </c>
      <c r="E7" s="16">
        <f>+ROUND((B7*C7*D7),0)</f>
        <v>0</v>
      </c>
      <c r="F7" s="4">
        <v>12</v>
      </c>
      <c r="H7" s="2" t="s">
        <v>8</v>
      </c>
      <c r="I7" s="45"/>
      <c r="J7" s="17">
        <v>0.1</v>
      </c>
      <c r="K7" s="44">
        <v>1.498</v>
      </c>
      <c r="L7" s="16">
        <v>0</v>
      </c>
      <c r="M7" s="4">
        <v>12</v>
      </c>
      <c r="O7" s="4" t="s">
        <v>11</v>
      </c>
      <c r="P7" s="4" t="s">
        <v>13</v>
      </c>
      <c r="Q7" s="4" t="s">
        <v>14</v>
      </c>
      <c r="R7" s="4" t="s">
        <v>12</v>
      </c>
      <c r="S7" s="2" t="s">
        <v>19</v>
      </c>
    </row>
    <row r="8" spans="1:19" ht="20.25" customHeight="1" x14ac:dyDescent="0.3">
      <c r="A8" s="2">
        <v>2015</v>
      </c>
      <c r="B8" s="45"/>
      <c r="C8" s="3">
        <v>0.1</v>
      </c>
      <c r="D8" s="44">
        <v>1.484</v>
      </c>
      <c r="E8" s="16">
        <f>+ROUND((B8*C8*D8),0)</f>
        <v>0</v>
      </c>
      <c r="F8" s="4">
        <v>11</v>
      </c>
      <c r="H8" s="50">
        <v>2015</v>
      </c>
      <c r="I8" s="45"/>
      <c r="J8" s="17">
        <v>0.1</v>
      </c>
      <c r="K8" s="44">
        <v>1.484</v>
      </c>
      <c r="L8" s="16">
        <f t="shared" ref="L8:L18" si="0">+ROUND((I8*J8*K8),0)</f>
        <v>0</v>
      </c>
      <c r="M8" s="4">
        <v>11</v>
      </c>
      <c r="O8" s="4">
        <v>1</v>
      </c>
      <c r="P8" s="16"/>
      <c r="Q8" s="4"/>
      <c r="R8" s="16">
        <f>P8*Q8</f>
        <v>0</v>
      </c>
      <c r="S8" s="16">
        <f>IF(R8=0,(ROUND(P8,0)),(ROUND(R8,0)))</f>
        <v>0</v>
      </c>
    </row>
    <row r="9" spans="1:19" ht="20.25" customHeight="1" x14ac:dyDescent="0.3">
      <c r="A9" s="2">
        <v>2016</v>
      </c>
      <c r="B9" s="45"/>
      <c r="C9" s="52">
        <v>0.13</v>
      </c>
      <c r="D9" s="44">
        <v>1.496</v>
      </c>
      <c r="E9" s="16">
        <f t="shared" ref="E9:E18" si="1">+ROUND((B9*C9*D9),0)</f>
        <v>0</v>
      </c>
      <c r="F9" s="4">
        <v>10</v>
      </c>
      <c r="H9" s="50">
        <v>2016</v>
      </c>
      <c r="I9" s="45"/>
      <c r="J9" s="17">
        <v>0.1</v>
      </c>
      <c r="K9" s="44">
        <v>1.496</v>
      </c>
      <c r="L9" s="16">
        <f t="shared" si="0"/>
        <v>0</v>
      </c>
      <c r="M9" s="4">
        <v>10</v>
      </c>
      <c r="O9" s="4">
        <f>O8+1</f>
        <v>2</v>
      </c>
      <c r="P9" s="16"/>
      <c r="Q9" s="19"/>
      <c r="R9" s="16">
        <f t="shared" ref="R9:R24" si="2">P9*Q9</f>
        <v>0</v>
      </c>
      <c r="S9" s="16">
        <f t="shared" ref="S9:S24" si="3">IF(R9=0,(ROUND(P9,0)),(ROUND(R9,0)))</f>
        <v>0</v>
      </c>
    </row>
    <row r="10" spans="1:19" ht="20.25" customHeight="1" x14ac:dyDescent="0.3">
      <c r="A10" s="2">
        <v>2017</v>
      </c>
      <c r="B10" s="45"/>
      <c r="C10" s="3">
        <v>0.2</v>
      </c>
      <c r="D10" s="44">
        <v>1.4670000000000001</v>
      </c>
      <c r="E10" s="16">
        <f t="shared" si="1"/>
        <v>0</v>
      </c>
      <c r="F10" s="4">
        <v>9</v>
      </c>
      <c r="H10" s="50">
        <v>2017</v>
      </c>
      <c r="I10" s="45"/>
      <c r="J10" s="17">
        <v>0.1</v>
      </c>
      <c r="K10" s="44">
        <v>1.4670000000000001</v>
      </c>
      <c r="L10" s="16">
        <f t="shared" si="0"/>
        <v>0</v>
      </c>
      <c r="M10" s="4">
        <v>9</v>
      </c>
      <c r="O10" s="4">
        <f t="shared" ref="O10:O23" si="4">+O9+1</f>
        <v>3</v>
      </c>
      <c r="P10" s="16"/>
      <c r="Q10" s="19"/>
      <c r="R10" s="16">
        <f t="shared" si="2"/>
        <v>0</v>
      </c>
      <c r="S10" s="16">
        <f t="shared" si="3"/>
        <v>0</v>
      </c>
    </row>
    <row r="11" spans="1:19" ht="20.25" customHeight="1" x14ac:dyDescent="0.3">
      <c r="A11" s="2">
        <v>2018</v>
      </c>
      <c r="B11" s="45"/>
      <c r="C11" s="3">
        <v>0.22</v>
      </c>
      <c r="D11" s="44">
        <v>1.4179999999999999</v>
      </c>
      <c r="E11" s="16">
        <f t="shared" si="1"/>
        <v>0</v>
      </c>
      <c r="F11" s="4">
        <v>8</v>
      </c>
      <c r="H11" s="50">
        <v>2018</v>
      </c>
      <c r="I11" s="45"/>
      <c r="J11" s="17">
        <v>0.1</v>
      </c>
      <c r="K11" s="44">
        <v>1.4179999999999999</v>
      </c>
      <c r="L11" s="16">
        <f t="shared" si="0"/>
        <v>0</v>
      </c>
      <c r="M11" s="4">
        <v>8</v>
      </c>
      <c r="O11" s="4">
        <f t="shared" si="4"/>
        <v>4</v>
      </c>
      <c r="P11" s="16"/>
      <c r="Q11" s="19"/>
      <c r="R11" s="16">
        <f t="shared" si="2"/>
        <v>0</v>
      </c>
      <c r="S11" s="16">
        <f t="shared" si="3"/>
        <v>0</v>
      </c>
    </row>
    <row r="12" spans="1:19" ht="20.25" customHeight="1" x14ac:dyDescent="0.3">
      <c r="A12" s="2">
        <v>2019</v>
      </c>
      <c r="B12" s="45"/>
      <c r="C12" s="3">
        <v>0.26</v>
      </c>
      <c r="D12" s="44">
        <v>1.369</v>
      </c>
      <c r="E12" s="16">
        <f t="shared" si="1"/>
        <v>0</v>
      </c>
      <c r="F12" s="4">
        <v>7</v>
      </c>
      <c r="H12" s="50">
        <v>2019</v>
      </c>
      <c r="I12" s="45"/>
      <c r="J12" s="53">
        <v>0.13</v>
      </c>
      <c r="K12" s="44">
        <v>1.369</v>
      </c>
      <c r="L12" s="16">
        <f t="shared" si="0"/>
        <v>0</v>
      </c>
      <c r="M12" s="4">
        <v>7</v>
      </c>
      <c r="O12" s="4">
        <f t="shared" si="4"/>
        <v>5</v>
      </c>
      <c r="P12" s="16"/>
      <c r="Q12" s="19"/>
      <c r="R12" s="16">
        <f t="shared" si="2"/>
        <v>0</v>
      </c>
      <c r="S12" s="16">
        <f t="shared" si="3"/>
        <v>0</v>
      </c>
    </row>
    <row r="13" spans="1:19" ht="20.25" customHeight="1" x14ac:dyDescent="0.3">
      <c r="A13" s="2">
        <v>2020</v>
      </c>
      <c r="B13" s="45"/>
      <c r="C13" s="3">
        <v>0.33</v>
      </c>
      <c r="D13" s="44">
        <v>1.3620000000000001</v>
      </c>
      <c r="E13" s="16">
        <f t="shared" si="1"/>
        <v>0</v>
      </c>
      <c r="F13" s="4">
        <v>6</v>
      </c>
      <c r="H13" s="50">
        <v>2020</v>
      </c>
      <c r="I13" s="45"/>
      <c r="J13" s="17">
        <v>0.18</v>
      </c>
      <c r="K13" s="44">
        <v>1.3620000000000001</v>
      </c>
      <c r="L13" s="16">
        <f t="shared" si="0"/>
        <v>0</v>
      </c>
      <c r="M13" s="4">
        <v>6</v>
      </c>
      <c r="O13" s="4">
        <f t="shared" si="4"/>
        <v>6</v>
      </c>
      <c r="P13" s="16"/>
      <c r="Q13" s="19"/>
      <c r="R13" s="16">
        <f t="shared" si="2"/>
        <v>0</v>
      </c>
      <c r="S13" s="16">
        <f t="shared" si="3"/>
        <v>0</v>
      </c>
    </row>
    <row r="14" spans="1:19" ht="20.25" customHeight="1" x14ac:dyDescent="0.3">
      <c r="A14" s="2">
        <v>2021</v>
      </c>
      <c r="B14" s="45"/>
      <c r="C14" s="3">
        <v>0.43</v>
      </c>
      <c r="D14" s="44">
        <v>1.252</v>
      </c>
      <c r="E14" s="16">
        <f t="shared" si="1"/>
        <v>0</v>
      </c>
      <c r="F14" s="4">
        <v>5</v>
      </c>
      <c r="H14" s="50">
        <v>2021</v>
      </c>
      <c r="I14" s="45"/>
      <c r="J14" s="17">
        <v>0.23</v>
      </c>
      <c r="K14" s="44">
        <v>1.252</v>
      </c>
      <c r="L14" s="16">
        <f t="shared" si="0"/>
        <v>0</v>
      </c>
      <c r="M14" s="4">
        <v>5</v>
      </c>
      <c r="O14" s="4">
        <f t="shared" si="4"/>
        <v>7</v>
      </c>
      <c r="P14" s="16"/>
      <c r="Q14" s="19"/>
      <c r="R14" s="16">
        <f t="shared" si="2"/>
        <v>0</v>
      </c>
      <c r="S14" s="16">
        <f t="shared" si="3"/>
        <v>0</v>
      </c>
    </row>
    <row r="15" spans="1:19" ht="20.25" customHeight="1" x14ac:dyDescent="0.3">
      <c r="A15" s="2">
        <v>2022</v>
      </c>
      <c r="B15" s="45"/>
      <c r="C15" s="3">
        <v>0.54</v>
      </c>
      <c r="D15" s="44">
        <v>1.0660000000000001</v>
      </c>
      <c r="E15" s="16">
        <f t="shared" si="1"/>
        <v>0</v>
      </c>
      <c r="F15" s="4">
        <v>4</v>
      </c>
      <c r="H15" s="50">
        <v>2022</v>
      </c>
      <c r="I15" s="45"/>
      <c r="J15" s="17">
        <v>0.34</v>
      </c>
      <c r="K15" s="44">
        <v>1.0660000000000001</v>
      </c>
      <c r="L15" s="16">
        <f t="shared" si="0"/>
        <v>0</v>
      </c>
      <c r="M15" s="4">
        <v>4</v>
      </c>
      <c r="O15" s="4">
        <f t="shared" si="4"/>
        <v>8</v>
      </c>
      <c r="P15" s="16"/>
      <c r="Q15" s="19"/>
      <c r="R15" s="16">
        <f t="shared" si="2"/>
        <v>0</v>
      </c>
      <c r="S15" s="16">
        <f t="shared" si="3"/>
        <v>0</v>
      </c>
    </row>
    <row r="16" spans="1:19" ht="20.25" customHeight="1" x14ac:dyDescent="0.3">
      <c r="A16" s="2">
        <v>2023</v>
      </c>
      <c r="B16" s="45"/>
      <c r="C16" s="3">
        <v>0.67</v>
      </c>
      <c r="D16" s="44">
        <v>1.048</v>
      </c>
      <c r="E16" s="16">
        <f t="shared" si="1"/>
        <v>0</v>
      </c>
      <c r="F16" s="4">
        <v>3</v>
      </c>
      <c r="H16" s="50">
        <v>2023</v>
      </c>
      <c r="I16" s="45"/>
      <c r="J16" s="17">
        <v>0.52</v>
      </c>
      <c r="K16" s="44">
        <v>1.048</v>
      </c>
      <c r="L16" s="16">
        <f t="shared" si="0"/>
        <v>0</v>
      </c>
      <c r="M16" s="4">
        <v>3</v>
      </c>
      <c r="O16" s="4">
        <f t="shared" si="4"/>
        <v>9</v>
      </c>
      <c r="P16" s="16"/>
      <c r="Q16" s="19"/>
      <c r="R16" s="16">
        <f t="shared" si="2"/>
        <v>0</v>
      </c>
      <c r="S16" s="16">
        <f t="shared" si="3"/>
        <v>0</v>
      </c>
    </row>
    <row r="17" spans="1:19" ht="20.25" customHeight="1" x14ac:dyDescent="0.3">
      <c r="A17" s="2">
        <v>2024</v>
      </c>
      <c r="B17" s="45"/>
      <c r="C17" s="3">
        <v>0.79</v>
      </c>
      <c r="D17" s="44">
        <v>1.0329999999999999</v>
      </c>
      <c r="E17" s="16">
        <f t="shared" si="1"/>
        <v>0</v>
      </c>
      <c r="F17" s="4">
        <v>2</v>
      </c>
      <c r="H17" s="50">
        <v>2024</v>
      </c>
      <c r="I17" s="45"/>
      <c r="J17" s="17">
        <v>0.69</v>
      </c>
      <c r="K17" s="44">
        <v>1.0329999999999999</v>
      </c>
      <c r="L17" s="16">
        <f t="shared" si="0"/>
        <v>0</v>
      </c>
      <c r="M17" s="4">
        <v>2</v>
      </c>
      <c r="O17" s="4">
        <f>O16+1</f>
        <v>10</v>
      </c>
      <c r="P17" s="16"/>
      <c r="Q17" s="19"/>
      <c r="R17" s="16">
        <f t="shared" si="2"/>
        <v>0</v>
      </c>
      <c r="S17" s="16">
        <f t="shared" si="3"/>
        <v>0</v>
      </c>
    </row>
    <row r="18" spans="1:19" ht="20.25" customHeight="1" x14ac:dyDescent="0.3">
      <c r="A18" s="2">
        <v>2025</v>
      </c>
      <c r="B18" s="45"/>
      <c r="C18" s="3">
        <v>0.9</v>
      </c>
      <c r="D18" s="44">
        <v>1</v>
      </c>
      <c r="E18" s="16">
        <f t="shared" si="1"/>
        <v>0</v>
      </c>
      <c r="F18" s="4">
        <v>1</v>
      </c>
      <c r="H18" s="50">
        <v>2025</v>
      </c>
      <c r="I18" s="45"/>
      <c r="J18" s="17">
        <v>0.85</v>
      </c>
      <c r="K18" s="44">
        <v>1</v>
      </c>
      <c r="L18" s="16">
        <f t="shared" si="0"/>
        <v>0</v>
      </c>
      <c r="M18" s="4">
        <v>1</v>
      </c>
      <c r="O18" s="4">
        <f>+O17+1</f>
        <v>11</v>
      </c>
      <c r="P18" s="16"/>
      <c r="Q18" s="19"/>
      <c r="R18" s="16">
        <f t="shared" si="2"/>
        <v>0</v>
      </c>
      <c r="S18" s="16">
        <f t="shared" si="3"/>
        <v>0</v>
      </c>
    </row>
    <row r="19" spans="1:19" ht="20.25" customHeight="1" x14ac:dyDescent="0.3">
      <c r="A19" s="4" t="s">
        <v>9</v>
      </c>
      <c r="B19" s="15">
        <f>SUM(B7:B18)</f>
        <v>0</v>
      </c>
      <c r="E19" s="20">
        <f>SUM(E7:E18)</f>
        <v>0</v>
      </c>
      <c r="I19" s="15">
        <f>SUM(I7:I18)</f>
        <v>0</v>
      </c>
      <c r="L19" s="20">
        <f>SUM(L7:L18)</f>
        <v>0</v>
      </c>
      <c r="O19" s="4">
        <f t="shared" si="4"/>
        <v>12</v>
      </c>
      <c r="P19" s="16"/>
      <c r="Q19" s="19"/>
      <c r="R19" s="16">
        <f t="shared" si="2"/>
        <v>0</v>
      </c>
      <c r="S19" s="16">
        <f t="shared" si="3"/>
        <v>0</v>
      </c>
    </row>
    <row r="20" spans="1:19" ht="20.25" customHeight="1" x14ac:dyDescent="0.3">
      <c r="C20" s="2"/>
      <c r="D20" s="2"/>
      <c r="F20" s="2"/>
      <c r="K20" s="2"/>
      <c r="O20" s="4">
        <f t="shared" si="4"/>
        <v>13</v>
      </c>
      <c r="P20" s="16"/>
      <c r="Q20" s="19"/>
      <c r="R20" s="16">
        <f t="shared" si="2"/>
        <v>0</v>
      </c>
      <c r="S20" s="16">
        <f t="shared" si="3"/>
        <v>0</v>
      </c>
    </row>
    <row r="21" spans="1:19" ht="20.25" customHeight="1" x14ac:dyDescent="0.3">
      <c r="A21" s="47" t="s">
        <v>37</v>
      </c>
      <c r="B21" s="48"/>
      <c r="C21" s="48"/>
      <c r="D21" s="48"/>
      <c r="E21" s="12"/>
      <c r="F21" s="13"/>
      <c r="G21" s="10"/>
      <c r="H21" s="47" t="s">
        <v>25</v>
      </c>
      <c r="I21" s="49"/>
      <c r="J21" s="49"/>
      <c r="K21" s="49"/>
      <c r="L21" s="49"/>
      <c r="M21" s="13"/>
      <c r="O21" s="4">
        <f t="shared" si="4"/>
        <v>14</v>
      </c>
      <c r="P21" s="16"/>
      <c r="Q21" s="19"/>
      <c r="R21" s="16">
        <f t="shared" si="2"/>
        <v>0</v>
      </c>
      <c r="S21" s="16">
        <f t="shared" si="3"/>
        <v>0</v>
      </c>
    </row>
    <row r="22" spans="1:19" ht="20.25" customHeight="1" x14ac:dyDescent="0.3">
      <c r="A22" s="6" t="s">
        <v>5</v>
      </c>
      <c r="H22" s="6" t="s">
        <v>7</v>
      </c>
      <c r="J22" s="3"/>
      <c r="M22" s="4"/>
      <c r="O22" s="4">
        <f t="shared" si="4"/>
        <v>15</v>
      </c>
      <c r="P22" s="16"/>
      <c r="Q22" s="19"/>
      <c r="R22" s="16">
        <f t="shared" si="2"/>
        <v>0</v>
      </c>
      <c r="S22" s="16">
        <f t="shared" si="3"/>
        <v>0</v>
      </c>
    </row>
    <row r="23" spans="1:19" ht="20.25" customHeight="1" x14ac:dyDescent="0.3">
      <c r="A23" s="10" t="s">
        <v>0</v>
      </c>
      <c r="B23" s="10" t="s">
        <v>1</v>
      </c>
      <c r="C23" s="14" t="s">
        <v>2</v>
      </c>
      <c r="D23" s="10" t="s">
        <v>38</v>
      </c>
      <c r="E23" s="10" t="s">
        <v>3</v>
      </c>
      <c r="F23" s="10" t="s">
        <v>39</v>
      </c>
      <c r="H23" s="10" t="s">
        <v>0</v>
      </c>
      <c r="I23" s="10" t="s">
        <v>1</v>
      </c>
      <c r="J23" s="14" t="s">
        <v>2</v>
      </c>
      <c r="K23" s="10" t="s">
        <v>38</v>
      </c>
      <c r="L23" s="10" t="s">
        <v>3</v>
      </c>
      <c r="M23" s="10" t="s">
        <v>39</v>
      </c>
      <c r="O23" s="4">
        <f t="shared" si="4"/>
        <v>16</v>
      </c>
      <c r="P23" s="16"/>
      <c r="Q23" s="19"/>
      <c r="R23" s="16">
        <f t="shared" si="2"/>
        <v>0</v>
      </c>
      <c r="S23" s="16">
        <f t="shared" si="3"/>
        <v>0</v>
      </c>
    </row>
    <row r="24" spans="1:19" ht="20.25" customHeight="1" x14ac:dyDescent="0.3">
      <c r="A24" s="2" t="s">
        <v>8</v>
      </c>
      <c r="B24" s="45"/>
      <c r="C24" s="3">
        <v>0.1</v>
      </c>
      <c r="D24" s="18">
        <v>1</v>
      </c>
      <c r="E24" s="16">
        <f>+ROUND((B24*C24*D24),0)</f>
        <v>0</v>
      </c>
      <c r="F24" s="4">
        <v>5</v>
      </c>
      <c r="H24" s="2" t="s">
        <v>8</v>
      </c>
      <c r="I24" s="45"/>
      <c r="J24" s="3">
        <v>0.1</v>
      </c>
      <c r="K24" s="44">
        <v>1.498</v>
      </c>
      <c r="L24" s="16">
        <f t="shared" ref="L24:L35" si="5">+ROUND((I24*J24*K24),0)</f>
        <v>0</v>
      </c>
      <c r="M24" s="4">
        <v>12</v>
      </c>
      <c r="O24" s="4">
        <f>+O23+1</f>
        <v>17</v>
      </c>
      <c r="P24" s="16"/>
      <c r="Q24" s="19"/>
      <c r="R24" s="16">
        <f t="shared" si="2"/>
        <v>0</v>
      </c>
      <c r="S24" s="16">
        <f t="shared" si="3"/>
        <v>0</v>
      </c>
    </row>
    <row r="25" spans="1:19" ht="20.25" customHeight="1" x14ac:dyDescent="0.3">
      <c r="A25" s="2">
        <v>2022</v>
      </c>
      <c r="B25" s="45"/>
      <c r="C25" s="3">
        <v>0.13</v>
      </c>
      <c r="D25" s="18">
        <v>1</v>
      </c>
      <c r="E25" s="16">
        <f>+ROUND((B25*C25*D25),0)</f>
        <v>0</v>
      </c>
      <c r="F25" s="4">
        <v>4</v>
      </c>
      <c r="H25" s="2">
        <v>2015</v>
      </c>
      <c r="I25" s="45"/>
      <c r="J25" s="3">
        <v>0.1</v>
      </c>
      <c r="K25" s="44">
        <v>1.484</v>
      </c>
      <c r="L25" s="16">
        <f t="shared" si="5"/>
        <v>0</v>
      </c>
      <c r="M25" s="4">
        <v>11</v>
      </c>
      <c r="O25" s="4" t="s">
        <v>12</v>
      </c>
      <c r="P25" s="16">
        <f>SUM(P8:P24)</f>
        <v>0</v>
      </c>
      <c r="Q25" s="16"/>
      <c r="R25" s="16">
        <f>SUM(R8:R24)</f>
        <v>0</v>
      </c>
      <c r="S25" s="16">
        <f t="shared" ref="S25" si="6">IF(R25=0,(ROUND(P25,-1)),(ROUND(R25,-1)))</f>
        <v>0</v>
      </c>
    </row>
    <row r="26" spans="1:19" ht="20.25" customHeight="1" x14ac:dyDescent="0.3">
      <c r="A26" s="2">
        <v>2023</v>
      </c>
      <c r="B26" s="45"/>
      <c r="C26" s="3">
        <v>0.35</v>
      </c>
      <c r="D26" s="18">
        <v>1</v>
      </c>
      <c r="E26" s="16">
        <f>+ROUND((B26*C26*D26),0)</f>
        <v>0</v>
      </c>
      <c r="F26" s="4">
        <v>3</v>
      </c>
      <c r="H26" s="2">
        <v>2016</v>
      </c>
      <c r="I26" s="45"/>
      <c r="J26" s="3">
        <v>0.1</v>
      </c>
      <c r="K26" s="44">
        <v>1.496</v>
      </c>
      <c r="L26" s="16">
        <f t="shared" si="5"/>
        <v>0</v>
      </c>
      <c r="M26" s="4">
        <v>10</v>
      </c>
    </row>
    <row r="27" spans="1:19" ht="20.25" customHeight="1" x14ac:dyDescent="0.3">
      <c r="A27" s="2">
        <v>2024</v>
      </c>
      <c r="B27" s="45"/>
      <c r="C27" s="3">
        <v>0.56000000000000005</v>
      </c>
      <c r="D27" s="18">
        <v>1</v>
      </c>
      <c r="E27" s="16">
        <f>+ROUND((B27*C27*D27),0)</f>
        <v>0</v>
      </c>
      <c r="F27" s="4">
        <v>2</v>
      </c>
      <c r="H27" s="2">
        <v>2017</v>
      </c>
      <c r="I27" s="45"/>
      <c r="J27" s="3">
        <v>0.1</v>
      </c>
      <c r="K27" s="44">
        <v>1.4670000000000001</v>
      </c>
      <c r="L27" s="16">
        <f t="shared" si="5"/>
        <v>0</v>
      </c>
      <c r="M27" s="4">
        <v>9</v>
      </c>
    </row>
    <row r="28" spans="1:19" ht="20.25" customHeight="1" x14ac:dyDescent="0.3">
      <c r="A28" s="2">
        <v>2025</v>
      </c>
      <c r="B28" s="45"/>
      <c r="C28" s="3">
        <v>0.78</v>
      </c>
      <c r="D28" s="18">
        <v>1</v>
      </c>
      <c r="E28" s="16">
        <f>+ROUND((B28*C28*D28),0)</f>
        <v>0</v>
      </c>
      <c r="F28" s="4">
        <v>1</v>
      </c>
      <c r="H28" s="2">
        <v>2018</v>
      </c>
      <c r="I28" s="45"/>
      <c r="J28" s="52">
        <v>0.13</v>
      </c>
      <c r="K28" s="44">
        <v>1.4179999999999999</v>
      </c>
      <c r="L28" s="16">
        <f t="shared" si="5"/>
        <v>0</v>
      </c>
      <c r="M28" s="4">
        <v>8</v>
      </c>
    </row>
    <row r="29" spans="1:19" ht="20.25" customHeight="1" x14ac:dyDescent="0.3">
      <c r="A29" s="4" t="s">
        <v>9</v>
      </c>
      <c r="B29" s="15">
        <f>SUM(B24:B28)</f>
        <v>0</v>
      </c>
      <c r="E29" s="20">
        <f>SUM(E24:E28)</f>
        <v>0</v>
      </c>
      <c r="H29" s="2">
        <v>2019</v>
      </c>
      <c r="I29" s="45"/>
      <c r="J29" s="3">
        <v>0.19</v>
      </c>
      <c r="K29" s="44">
        <v>1.369</v>
      </c>
      <c r="L29" s="16">
        <f t="shared" si="5"/>
        <v>0</v>
      </c>
      <c r="M29" s="4">
        <v>7</v>
      </c>
    </row>
    <row r="30" spans="1:19" ht="20.25" customHeight="1" x14ac:dyDescent="0.3">
      <c r="H30" s="2">
        <v>2020</v>
      </c>
      <c r="I30" s="45"/>
      <c r="J30" s="3">
        <v>0.23</v>
      </c>
      <c r="K30" s="44">
        <v>1.3620000000000001</v>
      </c>
      <c r="L30" s="16">
        <f t="shared" si="5"/>
        <v>0</v>
      </c>
      <c r="M30" s="4">
        <v>6</v>
      </c>
    </row>
    <row r="31" spans="1:19" ht="20.25" customHeight="1" x14ac:dyDescent="0.3">
      <c r="A31" s="11" t="s">
        <v>36</v>
      </c>
      <c r="B31" s="12"/>
      <c r="C31" s="12"/>
      <c r="D31" s="13"/>
      <c r="E31" s="12"/>
      <c r="F31" s="2"/>
      <c r="H31" s="2">
        <v>2021</v>
      </c>
      <c r="I31" s="45"/>
      <c r="J31" s="3">
        <v>0.3</v>
      </c>
      <c r="K31" s="44">
        <v>1.252</v>
      </c>
      <c r="L31" s="16">
        <f t="shared" si="5"/>
        <v>0</v>
      </c>
      <c r="M31" s="4">
        <v>5</v>
      </c>
    </row>
    <row r="32" spans="1:19" ht="20.25" customHeight="1" x14ac:dyDescent="0.3">
      <c r="A32" s="6" t="s">
        <v>18</v>
      </c>
      <c r="C32" s="2"/>
      <c r="F32" s="2"/>
      <c r="H32" s="2">
        <v>2022</v>
      </c>
      <c r="I32" s="45"/>
      <c r="J32" s="3">
        <v>0.41</v>
      </c>
      <c r="K32" s="44">
        <v>1.0660000000000001</v>
      </c>
      <c r="L32" s="16">
        <f t="shared" si="5"/>
        <v>0</v>
      </c>
      <c r="M32" s="4">
        <v>4</v>
      </c>
    </row>
    <row r="33" spans="1:13" ht="20.25" customHeight="1" x14ac:dyDescent="0.3">
      <c r="A33" s="10" t="s">
        <v>0</v>
      </c>
      <c r="B33" s="10" t="s">
        <v>1</v>
      </c>
      <c r="C33" s="10" t="s">
        <v>2</v>
      </c>
      <c r="D33" s="10" t="s">
        <v>38</v>
      </c>
      <c r="E33" s="10" t="s">
        <v>3</v>
      </c>
      <c r="F33" s="10" t="s">
        <v>39</v>
      </c>
      <c r="H33" s="2">
        <v>2023</v>
      </c>
      <c r="I33" s="45"/>
      <c r="J33" s="3">
        <v>0.56999999999999995</v>
      </c>
      <c r="K33" s="44">
        <v>1.048</v>
      </c>
      <c r="L33" s="16">
        <f t="shared" si="5"/>
        <v>0</v>
      </c>
      <c r="M33" s="4">
        <v>3</v>
      </c>
    </row>
    <row r="34" spans="1:13" ht="20.25" customHeight="1" x14ac:dyDescent="0.3">
      <c r="A34" s="2" t="s">
        <v>8</v>
      </c>
      <c r="B34" s="45"/>
      <c r="C34" s="17">
        <v>0.1</v>
      </c>
      <c r="D34" s="18">
        <v>1</v>
      </c>
      <c r="E34" s="16">
        <f t="shared" ref="E34:E35" si="7">+ROUND((B34*C34*D34),0)</f>
        <v>0</v>
      </c>
      <c r="F34" s="4">
        <v>7</v>
      </c>
      <c r="G34" s="10"/>
      <c r="H34" s="2">
        <v>2024</v>
      </c>
      <c r="I34" s="45"/>
      <c r="J34" s="3">
        <v>0.73</v>
      </c>
      <c r="K34" s="44">
        <v>1.0329999999999999</v>
      </c>
      <c r="L34" s="16">
        <f t="shared" si="5"/>
        <v>0</v>
      </c>
      <c r="M34" s="4">
        <v>2</v>
      </c>
    </row>
    <row r="35" spans="1:13" ht="20.25" customHeight="1" x14ac:dyDescent="0.3">
      <c r="A35" s="2">
        <v>2021</v>
      </c>
      <c r="B35" s="45"/>
      <c r="C35" s="17">
        <v>0.15</v>
      </c>
      <c r="D35" s="18">
        <v>1</v>
      </c>
      <c r="E35" s="16">
        <f t="shared" si="7"/>
        <v>0</v>
      </c>
      <c r="F35" s="4">
        <v>6</v>
      </c>
      <c r="H35" s="2">
        <v>2025</v>
      </c>
      <c r="I35" s="45"/>
      <c r="J35" s="3">
        <v>0.87</v>
      </c>
      <c r="K35" s="44">
        <v>1</v>
      </c>
      <c r="L35" s="16">
        <f t="shared" si="5"/>
        <v>0</v>
      </c>
      <c r="M35" s="4">
        <v>1</v>
      </c>
    </row>
    <row r="36" spans="1:13" ht="20.25" customHeight="1" x14ac:dyDescent="0.3">
      <c r="A36" s="2">
        <v>2022</v>
      </c>
      <c r="B36" s="45"/>
      <c r="C36" s="17">
        <v>0.32</v>
      </c>
      <c r="D36" s="18">
        <v>1</v>
      </c>
      <c r="E36" s="16">
        <f>+ROUND((B36*C36*D36),0)</f>
        <v>0</v>
      </c>
      <c r="F36" s="4">
        <v>5</v>
      </c>
      <c r="H36" s="4" t="s">
        <v>9</v>
      </c>
      <c r="I36" s="15">
        <f>SUM(I24:I35)</f>
        <v>0</v>
      </c>
      <c r="J36" s="3"/>
      <c r="L36" s="20">
        <f>SUM(L24:L35)</f>
        <v>0</v>
      </c>
      <c r="M36" s="4"/>
    </row>
    <row r="37" spans="1:13" ht="20.25" customHeight="1" x14ac:dyDescent="0.3">
      <c r="A37" s="2">
        <v>2023</v>
      </c>
      <c r="B37" s="45"/>
      <c r="C37" s="17">
        <v>0.49</v>
      </c>
      <c r="D37" s="18">
        <v>1</v>
      </c>
      <c r="E37" s="16">
        <f t="shared" ref="E37:E39" si="8">+ROUND((B37*C37*D37),0)</f>
        <v>0</v>
      </c>
      <c r="F37" s="4">
        <v>4</v>
      </c>
      <c r="H37"/>
      <c r="I37"/>
      <c r="J37"/>
      <c r="K37"/>
      <c r="L37"/>
      <c r="M37"/>
    </row>
    <row r="38" spans="1:13" ht="20.25" customHeight="1" x14ac:dyDescent="0.3">
      <c r="A38" s="2">
        <v>2024</v>
      </c>
      <c r="B38" s="45"/>
      <c r="C38" s="17">
        <v>0.66</v>
      </c>
      <c r="D38" s="18">
        <v>1</v>
      </c>
      <c r="E38" s="16">
        <f t="shared" si="8"/>
        <v>0</v>
      </c>
      <c r="F38" s="4">
        <v>3</v>
      </c>
      <c r="H38" s="11" t="s">
        <v>41</v>
      </c>
      <c r="I38" s="12"/>
      <c r="J38" s="12"/>
      <c r="K38" s="13"/>
      <c r="L38" s="12"/>
      <c r="M38" s="12"/>
    </row>
    <row r="39" spans="1:13" ht="20.25" customHeight="1" x14ac:dyDescent="0.3">
      <c r="A39" s="2">
        <v>2025</v>
      </c>
      <c r="B39" s="45"/>
      <c r="C39" s="17">
        <v>0.83</v>
      </c>
      <c r="D39" s="18">
        <v>1</v>
      </c>
      <c r="E39" s="16">
        <f t="shared" si="8"/>
        <v>0</v>
      </c>
      <c r="F39" s="4">
        <v>2</v>
      </c>
      <c r="H39" s="6" t="s">
        <v>16</v>
      </c>
    </row>
    <row r="40" spans="1:13" ht="20.25" customHeight="1" x14ac:dyDescent="0.3">
      <c r="A40" s="4" t="s">
        <v>9</v>
      </c>
      <c r="B40" s="15">
        <f>SUM(B34:B39)</f>
        <v>0</v>
      </c>
      <c r="C40" s="2"/>
      <c r="E40" s="20">
        <f>SUM(E34:E39)</f>
        <v>0</v>
      </c>
      <c r="F40" s="4">
        <v>1</v>
      </c>
      <c r="H40" s="10" t="s">
        <v>0</v>
      </c>
      <c r="I40" s="10" t="s">
        <v>1</v>
      </c>
      <c r="J40" s="10" t="s">
        <v>2</v>
      </c>
      <c r="K40" s="10" t="s">
        <v>38</v>
      </c>
      <c r="L40" s="10" t="s">
        <v>3</v>
      </c>
      <c r="M40" s="10" t="s">
        <v>39</v>
      </c>
    </row>
    <row r="41" spans="1:13" ht="20.25" customHeight="1" x14ac:dyDescent="0.3">
      <c r="H41" s="2" t="s">
        <v>8</v>
      </c>
      <c r="I41" s="45"/>
      <c r="J41" s="17">
        <v>0.2</v>
      </c>
      <c r="K41" s="44">
        <v>1.623</v>
      </c>
      <c r="L41" s="16">
        <f t="shared" ref="L41:L56" si="9">+ROUND((I41*J41*K41),0)</f>
        <v>0</v>
      </c>
      <c r="M41" s="4">
        <v>16</v>
      </c>
    </row>
    <row r="42" spans="1:13" ht="20.25" customHeight="1" x14ac:dyDescent="0.3">
      <c r="A42" s="11" t="s">
        <v>43</v>
      </c>
      <c r="B42" s="12"/>
      <c r="C42" s="12"/>
      <c r="D42" s="12"/>
      <c r="E42" s="12"/>
      <c r="F42" s="13"/>
      <c r="H42" s="2">
        <v>2011</v>
      </c>
      <c r="I42" s="45"/>
      <c r="J42" s="17">
        <v>0.21</v>
      </c>
      <c r="K42" s="44">
        <v>1.573</v>
      </c>
      <c r="L42" s="16">
        <f t="shared" si="9"/>
        <v>0</v>
      </c>
      <c r="M42" s="4">
        <v>15</v>
      </c>
    </row>
    <row r="43" spans="1:13" ht="20.25" customHeight="1" x14ac:dyDescent="0.3">
      <c r="A43" s="6" t="s">
        <v>6</v>
      </c>
      <c r="G43" s="2"/>
      <c r="H43" s="2">
        <v>2012</v>
      </c>
      <c r="I43" s="45"/>
      <c r="J43" s="17">
        <v>0.23</v>
      </c>
      <c r="K43" s="44">
        <v>1.53</v>
      </c>
      <c r="L43" s="16">
        <f t="shared" si="9"/>
        <v>0</v>
      </c>
      <c r="M43" s="4">
        <v>14</v>
      </c>
    </row>
    <row r="44" spans="1:13" ht="20.25" customHeight="1" x14ac:dyDescent="0.3">
      <c r="A44" s="10" t="s">
        <v>0</v>
      </c>
      <c r="B44" s="10" t="s">
        <v>1</v>
      </c>
      <c r="C44" s="14" t="s">
        <v>2</v>
      </c>
      <c r="D44" s="10" t="s">
        <v>38</v>
      </c>
      <c r="E44" s="10" t="s">
        <v>3</v>
      </c>
      <c r="F44" s="10" t="s">
        <v>39</v>
      </c>
      <c r="G44" s="2"/>
      <c r="H44" s="2">
        <v>2013</v>
      </c>
      <c r="I44" s="45"/>
      <c r="J44" s="17">
        <v>0.26</v>
      </c>
      <c r="K44" s="44">
        <v>1.5169999999999999</v>
      </c>
      <c r="L44" s="16">
        <f t="shared" si="9"/>
        <v>0</v>
      </c>
      <c r="M44" s="4">
        <v>13</v>
      </c>
    </row>
    <row r="45" spans="1:13" ht="20.25" customHeight="1" x14ac:dyDescent="0.3">
      <c r="A45" s="2" t="s">
        <v>8</v>
      </c>
      <c r="C45" s="3">
        <v>0.1</v>
      </c>
      <c r="D45" s="4">
        <v>1.5169999999999999</v>
      </c>
      <c r="E45" s="16">
        <f>+ROUND((B45*C45*D45),0)</f>
        <v>0</v>
      </c>
      <c r="F45" s="4">
        <v>13</v>
      </c>
      <c r="G45" s="2"/>
      <c r="H45" s="2">
        <v>2014</v>
      </c>
      <c r="I45" s="45"/>
      <c r="J45" s="17">
        <v>0.31</v>
      </c>
      <c r="K45" s="44">
        <v>1.498</v>
      </c>
      <c r="L45" s="16">
        <f t="shared" si="9"/>
        <v>0</v>
      </c>
      <c r="M45" s="4">
        <v>12</v>
      </c>
    </row>
    <row r="46" spans="1:13" ht="20.25" customHeight="1" x14ac:dyDescent="0.3">
      <c r="A46" s="2">
        <v>2014</v>
      </c>
      <c r="B46" s="45"/>
      <c r="C46" s="52">
        <v>0.13</v>
      </c>
      <c r="D46" s="44">
        <v>1.498</v>
      </c>
      <c r="E46" s="16">
        <f>+ROUND((B46*C46*D46),0)</f>
        <v>0</v>
      </c>
      <c r="F46" s="4">
        <v>12</v>
      </c>
      <c r="G46" s="2"/>
      <c r="H46" s="2">
        <v>2015</v>
      </c>
      <c r="I46" s="45"/>
      <c r="J46" s="17">
        <v>0.37</v>
      </c>
      <c r="K46" s="44">
        <v>1.484</v>
      </c>
      <c r="L46" s="16">
        <f t="shared" si="9"/>
        <v>0</v>
      </c>
      <c r="M46" s="4">
        <v>11</v>
      </c>
    </row>
    <row r="47" spans="1:13" ht="20.25" customHeight="1" x14ac:dyDescent="0.3">
      <c r="A47" s="2">
        <v>2015</v>
      </c>
      <c r="B47" s="45"/>
      <c r="C47" s="3">
        <v>0.2</v>
      </c>
      <c r="D47" s="44">
        <v>1.484</v>
      </c>
      <c r="E47" s="16">
        <f>+ROUND((B47*C47*D47),0)</f>
        <v>0</v>
      </c>
      <c r="F47" s="4">
        <v>11</v>
      </c>
      <c r="G47" s="2"/>
      <c r="H47" s="2">
        <v>2016</v>
      </c>
      <c r="I47" s="45"/>
      <c r="J47" s="17">
        <v>0.43</v>
      </c>
      <c r="K47" s="44">
        <v>1.496</v>
      </c>
      <c r="L47" s="16">
        <f t="shared" si="9"/>
        <v>0</v>
      </c>
      <c r="M47" s="4">
        <v>10</v>
      </c>
    </row>
    <row r="48" spans="1:13" ht="20.25" customHeight="1" x14ac:dyDescent="0.3">
      <c r="A48" s="2">
        <v>2016</v>
      </c>
      <c r="B48" s="45"/>
      <c r="C48" s="3">
        <v>0.21</v>
      </c>
      <c r="D48" s="44">
        <v>1.496</v>
      </c>
      <c r="E48" s="16">
        <f>+ROUND((B48*C48*D48),0)</f>
        <v>0</v>
      </c>
      <c r="F48" s="4">
        <v>10</v>
      </c>
      <c r="H48" s="2">
        <v>2017</v>
      </c>
      <c r="I48" s="45"/>
      <c r="J48" s="17">
        <v>0.49</v>
      </c>
      <c r="K48" s="44">
        <v>1.4670000000000001</v>
      </c>
      <c r="L48" s="16">
        <f t="shared" si="9"/>
        <v>0</v>
      </c>
      <c r="M48" s="4">
        <v>9</v>
      </c>
    </row>
    <row r="49" spans="1:13" ht="20.25" customHeight="1" x14ac:dyDescent="0.3">
      <c r="A49" s="2">
        <v>2017</v>
      </c>
      <c r="B49" s="45"/>
      <c r="C49" s="3">
        <v>0.24</v>
      </c>
      <c r="D49" s="44">
        <v>1.4670000000000001</v>
      </c>
      <c r="E49" s="16">
        <f t="shared" ref="E49:E57" si="10">+ROUND((B49*C49*D49),0)</f>
        <v>0</v>
      </c>
      <c r="F49" s="4">
        <v>9</v>
      </c>
      <c r="G49" s="10"/>
      <c r="H49" s="2">
        <v>2018</v>
      </c>
      <c r="I49" s="45"/>
      <c r="J49" s="17">
        <v>0.55000000000000004</v>
      </c>
      <c r="K49" s="44">
        <v>1.4179999999999999</v>
      </c>
      <c r="L49" s="16">
        <f t="shared" si="9"/>
        <v>0</v>
      </c>
      <c r="M49" s="4">
        <v>8</v>
      </c>
    </row>
    <row r="50" spans="1:13" ht="20.25" customHeight="1" x14ac:dyDescent="0.3">
      <c r="A50" s="2">
        <v>2018</v>
      </c>
      <c r="B50" s="45"/>
      <c r="C50" s="3">
        <v>0.3</v>
      </c>
      <c r="D50" s="44">
        <v>1.4179999999999999</v>
      </c>
      <c r="E50" s="16">
        <f t="shared" si="10"/>
        <v>0</v>
      </c>
      <c r="F50" s="4">
        <v>8</v>
      </c>
      <c r="G50" s="2"/>
      <c r="H50" s="2">
        <v>2019</v>
      </c>
      <c r="I50" s="45"/>
      <c r="J50" s="17">
        <v>0.62</v>
      </c>
      <c r="K50" s="44">
        <v>1.369</v>
      </c>
      <c r="L50" s="16">
        <f t="shared" si="9"/>
        <v>0</v>
      </c>
      <c r="M50" s="4">
        <v>7</v>
      </c>
    </row>
    <row r="51" spans="1:13" ht="20.25" customHeight="1" x14ac:dyDescent="0.3">
      <c r="A51" s="2">
        <v>2019</v>
      </c>
      <c r="B51" s="45"/>
      <c r="C51" s="3">
        <v>0.39</v>
      </c>
      <c r="D51" s="44">
        <v>1.369</v>
      </c>
      <c r="E51" s="16">
        <f t="shared" si="10"/>
        <v>0</v>
      </c>
      <c r="F51" s="4">
        <v>7</v>
      </c>
      <c r="H51" s="2">
        <v>2020</v>
      </c>
      <c r="I51" s="45"/>
      <c r="J51" s="17">
        <v>0.68</v>
      </c>
      <c r="K51" s="44">
        <v>1.3620000000000001</v>
      </c>
      <c r="L51" s="16">
        <f t="shared" si="9"/>
        <v>0</v>
      </c>
      <c r="M51" s="4">
        <v>6</v>
      </c>
    </row>
    <row r="52" spans="1:13" ht="20.25" customHeight="1" x14ac:dyDescent="0.3">
      <c r="A52" s="2">
        <v>2020</v>
      </c>
      <c r="B52" s="45"/>
      <c r="C52" s="3">
        <v>0.49</v>
      </c>
      <c r="D52" s="44">
        <v>1.3620000000000001</v>
      </c>
      <c r="E52" s="16">
        <f t="shared" si="10"/>
        <v>0</v>
      </c>
      <c r="F52" s="4">
        <v>6</v>
      </c>
      <c r="H52" s="2">
        <v>2021</v>
      </c>
      <c r="I52" s="45"/>
      <c r="J52" s="17">
        <v>0.73</v>
      </c>
      <c r="K52" s="44">
        <v>1.252</v>
      </c>
      <c r="L52" s="16">
        <f t="shared" si="9"/>
        <v>0</v>
      </c>
      <c r="M52" s="4">
        <v>5</v>
      </c>
    </row>
    <row r="53" spans="1:13" ht="20.25" customHeight="1" x14ac:dyDescent="0.3">
      <c r="A53" s="2">
        <v>2021</v>
      </c>
      <c r="B53" s="45"/>
      <c r="C53" s="3">
        <v>0.57999999999999996</v>
      </c>
      <c r="D53" s="44">
        <v>1.252</v>
      </c>
      <c r="E53" s="16">
        <f t="shared" si="10"/>
        <v>0</v>
      </c>
      <c r="F53" s="4">
        <v>5</v>
      </c>
      <c r="H53" s="2">
        <v>2022</v>
      </c>
      <c r="I53" s="45"/>
      <c r="J53" s="17">
        <v>0.79</v>
      </c>
      <c r="K53" s="44">
        <v>1.0660000000000001</v>
      </c>
      <c r="L53" s="16">
        <f t="shared" si="9"/>
        <v>0</v>
      </c>
      <c r="M53" s="4">
        <v>4</v>
      </c>
    </row>
    <row r="54" spans="1:13" ht="20.25" customHeight="1" x14ac:dyDescent="0.3">
      <c r="A54" s="2">
        <v>2022</v>
      </c>
      <c r="B54" s="45"/>
      <c r="C54" s="3">
        <v>0.67</v>
      </c>
      <c r="D54" s="44">
        <v>1.0660000000000001</v>
      </c>
      <c r="E54" s="16">
        <f t="shared" si="10"/>
        <v>0</v>
      </c>
      <c r="F54" s="4">
        <v>4</v>
      </c>
      <c r="H54" s="2">
        <v>2023</v>
      </c>
      <c r="I54" s="45"/>
      <c r="J54" s="17">
        <v>0.85</v>
      </c>
      <c r="K54" s="44">
        <v>1.048</v>
      </c>
      <c r="L54" s="16">
        <f t="shared" si="9"/>
        <v>0</v>
      </c>
      <c r="M54" s="4">
        <v>3</v>
      </c>
    </row>
    <row r="55" spans="1:13" ht="20.25" customHeight="1" x14ac:dyDescent="0.3">
      <c r="A55" s="2">
        <v>2023</v>
      </c>
      <c r="B55" s="45"/>
      <c r="C55" s="3">
        <v>0.76</v>
      </c>
      <c r="D55" s="44">
        <v>1.048</v>
      </c>
      <c r="E55" s="16">
        <f t="shared" si="10"/>
        <v>0</v>
      </c>
      <c r="F55" s="4">
        <v>3</v>
      </c>
      <c r="H55" s="2">
        <v>2024</v>
      </c>
      <c r="I55" s="45"/>
      <c r="J55" s="17">
        <v>0.9</v>
      </c>
      <c r="K55" s="44">
        <v>1.0329999999999999</v>
      </c>
      <c r="L55" s="16">
        <f t="shared" si="9"/>
        <v>0</v>
      </c>
      <c r="M55" s="4">
        <v>2</v>
      </c>
    </row>
    <row r="56" spans="1:13" ht="20.25" customHeight="1" x14ac:dyDescent="0.3">
      <c r="A56" s="2">
        <v>2024</v>
      </c>
      <c r="B56" s="45"/>
      <c r="C56" s="3">
        <v>0.84</v>
      </c>
      <c r="D56" s="44">
        <v>1.0329999999999999</v>
      </c>
      <c r="E56" s="16">
        <f t="shared" si="10"/>
        <v>0</v>
      </c>
      <c r="F56" s="4">
        <v>2</v>
      </c>
      <c r="H56" s="2">
        <v>2025</v>
      </c>
      <c r="I56" s="45"/>
      <c r="J56" s="17">
        <v>0.95</v>
      </c>
      <c r="K56" s="44">
        <v>1</v>
      </c>
      <c r="L56" s="16">
        <f t="shared" si="9"/>
        <v>0</v>
      </c>
      <c r="M56" s="4">
        <v>1</v>
      </c>
    </row>
    <row r="57" spans="1:13" ht="20.25" customHeight="1" x14ac:dyDescent="0.3">
      <c r="A57" s="2">
        <v>2025</v>
      </c>
      <c r="B57" s="45"/>
      <c r="C57" s="3">
        <v>0.92</v>
      </c>
      <c r="D57" s="44">
        <v>1</v>
      </c>
      <c r="E57" s="16">
        <f t="shared" si="10"/>
        <v>0</v>
      </c>
      <c r="F57" s="4">
        <v>1</v>
      </c>
      <c r="H57" s="4" t="s">
        <v>9</v>
      </c>
      <c r="I57" s="15">
        <f>SUM(I41:I56)</f>
        <v>0</v>
      </c>
      <c r="L57" s="20">
        <f>SUM(L41:L56)</f>
        <v>0</v>
      </c>
    </row>
    <row r="58" spans="1:13" ht="20.25" customHeight="1" x14ac:dyDescent="0.3">
      <c r="A58" s="4" t="s">
        <v>9</v>
      </c>
      <c r="B58" s="15">
        <f>SUM(B45:B57)</f>
        <v>0</v>
      </c>
      <c r="E58" s="20">
        <f>SUM(E45:E57)</f>
        <v>0</v>
      </c>
      <c r="K58" s="2"/>
    </row>
    <row r="59" spans="1:13" ht="20.25" customHeight="1" x14ac:dyDescent="0.3">
      <c r="H59" s="11" t="s">
        <v>42</v>
      </c>
      <c r="I59" s="12"/>
      <c r="J59" s="12"/>
      <c r="K59" s="13"/>
      <c r="L59" s="12"/>
      <c r="M59" s="12"/>
    </row>
    <row r="60" spans="1:13" ht="20.25" customHeight="1" x14ac:dyDescent="0.3">
      <c r="A60" s="11" t="s">
        <v>24</v>
      </c>
      <c r="B60" s="11"/>
      <c r="C60" s="11"/>
      <c r="D60" s="11"/>
      <c r="E60" s="12"/>
      <c r="F60" s="13"/>
      <c r="H60" s="6" t="s">
        <v>23</v>
      </c>
    </row>
    <row r="61" spans="1:13" ht="20.25" customHeight="1" x14ac:dyDescent="0.3">
      <c r="A61" s="6" t="s">
        <v>22</v>
      </c>
      <c r="H61" s="10" t="s">
        <v>0</v>
      </c>
      <c r="I61" s="10" t="s">
        <v>1</v>
      </c>
      <c r="J61" s="10" t="s">
        <v>2</v>
      </c>
      <c r="K61" s="10" t="s">
        <v>38</v>
      </c>
      <c r="L61" s="10" t="s">
        <v>3</v>
      </c>
      <c r="M61" s="10" t="s">
        <v>39</v>
      </c>
    </row>
    <row r="62" spans="1:13" ht="20.25" customHeight="1" x14ac:dyDescent="0.3">
      <c r="A62" s="10" t="s">
        <v>0</v>
      </c>
      <c r="B62" s="10" t="s">
        <v>1</v>
      </c>
      <c r="C62" s="14" t="s">
        <v>2</v>
      </c>
      <c r="D62" s="10" t="s">
        <v>38</v>
      </c>
      <c r="E62" s="10" t="s">
        <v>3</v>
      </c>
      <c r="F62" s="10" t="s">
        <v>39</v>
      </c>
      <c r="H62" s="2" t="s">
        <v>8</v>
      </c>
      <c r="I62" s="45"/>
      <c r="J62" s="17">
        <v>0.2</v>
      </c>
      <c r="K62" s="44">
        <v>1.901</v>
      </c>
      <c r="L62" s="16">
        <f>+ROUND((I62*J62*K62),0)</f>
        <v>0</v>
      </c>
      <c r="M62" s="4">
        <v>21</v>
      </c>
    </row>
    <row r="63" spans="1:13" ht="20.25" customHeight="1" x14ac:dyDescent="0.3">
      <c r="A63" s="2" t="s">
        <v>8</v>
      </c>
      <c r="C63" s="3">
        <v>0.1</v>
      </c>
      <c r="D63" s="51">
        <v>1.53</v>
      </c>
      <c r="E63" s="16">
        <f t="shared" ref="E63:E76" si="11">+ROUND((B63*C63*D63),0)</f>
        <v>0</v>
      </c>
      <c r="F63" s="4">
        <v>14</v>
      </c>
      <c r="G63" s="2"/>
      <c r="H63" s="2">
        <v>2006</v>
      </c>
      <c r="I63" s="45"/>
      <c r="J63" s="17">
        <v>0.21</v>
      </c>
      <c r="K63" s="44">
        <v>1.8160000000000001</v>
      </c>
      <c r="L63" s="16">
        <f t="shared" ref="L63:L82" si="12">+ROUND((I63*J63*K63),0)</f>
        <v>0</v>
      </c>
      <c r="M63" s="4">
        <v>20</v>
      </c>
    </row>
    <row r="64" spans="1:13" ht="20.25" customHeight="1" x14ac:dyDescent="0.3">
      <c r="A64" s="2">
        <v>2013</v>
      </c>
      <c r="B64" s="45"/>
      <c r="C64" s="3">
        <v>0.2</v>
      </c>
      <c r="D64" s="44">
        <v>1.5169999999999999</v>
      </c>
      <c r="E64" s="16">
        <f t="shared" si="11"/>
        <v>0</v>
      </c>
      <c r="F64" s="4">
        <v>13</v>
      </c>
      <c r="G64" s="2"/>
      <c r="H64" s="2">
        <v>2007</v>
      </c>
      <c r="I64" s="45"/>
      <c r="J64" s="17">
        <v>0.22</v>
      </c>
      <c r="K64" s="44">
        <v>1.722</v>
      </c>
      <c r="L64" s="16">
        <f t="shared" si="12"/>
        <v>0</v>
      </c>
      <c r="M64" s="4">
        <v>19</v>
      </c>
    </row>
    <row r="65" spans="1:13" ht="20.25" customHeight="1" x14ac:dyDescent="0.3">
      <c r="A65" s="2">
        <v>2014</v>
      </c>
      <c r="B65" s="45"/>
      <c r="C65" s="3">
        <v>0.22</v>
      </c>
      <c r="D65" s="44">
        <v>1.498</v>
      </c>
      <c r="E65" s="16">
        <f t="shared" si="11"/>
        <v>0</v>
      </c>
      <c r="F65" s="4">
        <v>12</v>
      </c>
      <c r="H65" s="2">
        <v>2008</v>
      </c>
      <c r="I65" s="45"/>
      <c r="J65" s="17">
        <v>0.24</v>
      </c>
      <c r="K65" s="44">
        <v>1.657</v>
      </c>
      <c r="L65" s="16">
        <f t="shared" si="12"/>
        <v>0</v>
      </c>
      <c r="M65" s="4">
        <v>18</v>
      </c>
    </row>
    <row r="66" spans="1:13" ht="20.25" customHeight="1" x14ac:dyDescent="0.3">
      <c r="A66" s="2">
        <v>2015</v>
      </c>
      <c r="B66" s="45"/>
      <c r="C66" s="3">
        <v>0.24</v>
      </c>
      <c r="D66" s="44">
        <v>1.484</v>
      </c>
      <c r="E66" s="16">
        <f t="shared" si="11"/>
        <v>0</v>
      </c>
      <c r="F66" s="4">
        <v>11</v>
      </c>
      <c r="G66" s="10"/>
      <c r="H66" s="2">
        <v>2009</v>
      </c>
      <c r="I66" s="45"/>
      <c r="J66" s="17">
        <v>0.27</v>
      </c>
      <c r="K66" s="44">
        <v>1.611</v>
      </c>
      <c r="L66" s="16">
        <f t="shared" si="12"/>
        <v>0</v>
      </c>
      <c r="M66" s="4">
        <v>17</v>
      </c>
    </row>
    <row r="67" spans="1:13" ht="20.25" customHeight="1" x14ac:dyDescent="0.3">
      <c r="A67" s="2">
        <v>2016</v>
      </c>
      <c r="B67" s="45"/>
      <c r="C67" s="3">
        <v>0.28999999999999998</v>
      </c>
      <c r="D67" s="44">
        <v>1.496</v>
      </c>
      <c r="E67" s="16">
        <f t="shared" si="11"/>
        <v>0</v>
      </c>
      <c r="F67" s="4">
        <v>10</v>
      </c>
      <c r="H67" s="2">
        <v>2010</v>
      </c>
      <c r="I67" s="45"/>
      <c r="J67" s="17">
        <v>0.31</v>
      </c>
      <c r="K67" s="44">
        <v>1.623</v>
      </c>
      <c r="L67" s="16">
        <f t="shared" si="12"/>
        <v>0</v>
      </c>
      <c r="M67" s="4">
        <v>16</v>
      </c>
    </row>
    <row r="68" spans="1:13" ht="20.25" customHeight="1" x14ac:dyDescent="0.3">
      <c r="A68" s="2">
        <v>2017</v>
      </c>
      <c r="B68" s="45"/>
      <c r="C68" s="3">
        <v>0.36</v>
      </c>
      <c r="D68" s="44">
        <v>1.4670000000000001</v>
      </c>
      <c r="E68" s="16">
        <f t="shared" si="11"/>
        <v>0</v>
      </c>
      <c r="F68" s="4">
        <v>9</v>
      </c>
      <c r="H68" s="2">
        <v>2011</v>
      </c>
      <c r="I68" s="45"/>
      <c r="J68" s="17">
        <v>0.35</v>
      </c>
      <c r="K68" s="44">
        <v>1.573</v>
      </c>
      <c r="L68" s="16">
        <f t="shared" si="12"/>
        <v>0</v>
      </c>
      <c r="M68" s="4">
        <v>15</v>
      </c>
    </row>
    <row r="69" spans="1:13" ht="20.25" customHeight="1" x14ac:dyDescent="0.3">
      <c r="A69" s="2">
        <v>2018</v>
      </c>
      <c r="B69" s="45"/>
      <c r="C69" s="3">
        <v>0.43</v>
      </c>
      <c r="D69" s="44">
        <v>1.4179999999999999</v>
      </c>
      <c r="E69" s="16">
        <f t="shared" si="11"/>
        <v>0</v>
      </c>
      <c r="F69" s="4">
        <v>8</v>
      </c>
      <c r="H69" s="2">
        <v>2012</v>
      </c>
      <c r="I69" s="45"/>
      <c r="J69" s="17">
        <v>0.4</v>
      </c>
      <c r="K69" s="44">
        <v>1.53</v>
      </c>
      <c r="L69" s="16">
        <f t="shared" si="12"/>
        <v>0</v>
      </c>
      <c r="M69" s="4">
        <v>14</v>
      </c>
    </row>
    <row r="70" spans="1:13" ht="20.25" customHeight="1" x14ac:dyDescent="0.3">
      <c r="A70" s="2">
        <v>2019</v>
      </c>
      <c r="B70" s="45"/>
      <c r="C70" s="3">
        <v>0.5</v>
      </c>
      <c r="D70" s="44">
        <v>1.369</v>
      </c>
      <c r="E70" s="16">
        <f t="shared" si="11"/>
        <v>0</v>
      </c>
      <c r="F70" s="4">
        <v>7</v>
      </c>
      <c r="H70" s="2">
        <v>2013</v>
      </c>
      <c r="I70" s="45"/>
      <c r="J70" s="17">
        <v>0.45</v>
      </c>
      <c r="K70" s="44">
        <v>1.5169999999999999</v>
      </c>
      <c r="L70" s="16">
        <f t="shared" si="12"/>
        <v>0</v>
      </c>
      <c r="M70" s="4">
        <v>13</v>
      </c>
    </row>
    <row r="71" spans="1:13" ht="20.25" customHeight="1" x14ac:dyDescent="0.3">
      <c r="A71" s="2">
        <v>2020</v>
      </c>
      <c r="B71" s="45"/>
      <c r="C71" s="3">
        <v>0.57999999999999996</v>
      </c>
      <c r="D71" s="44">
        <v>1.3620000000000001</v>
      </c>
      <c r="E71" s="16">
        <f t="shared" si="11"/>
        <v>0</v>
      </c>
      <c r="F71" s="4">
        <v>6</v>
      </c>
      <c r="H71" s="2">
        <v>2014</v>
      </c>
      <c r="I71" s="45"/>
      <c r="J71" s="17">
        <v>0.5</v>
      </c>
      <c r="K71" s="44">
        <v>1.498</v>
      </c>
      <c r="L71" s="16">
        <f t="shared" si="12"/>
        <v>0</v>
      </c>
      <c r="M71" s="4">
        <v>12</v>
      </c>
    </row>
    <row r="72" spans="1:13" ht="20.25" customHeight="1" x14ac:dyDescent="0.3">
      <c r="A72" s="2">
        <v>2021</v>
      </c>
      <c r="B72" s="45"/>
      <c r="C72" s="3">
        <v>0.66</v>
      </c>
      <c r="D72" s="44">
        <v>1.252</v>
      </c>
      <c r="E72" s="16">
        <f t="shared" si="11"/>
        <v>0</v>
      </c>
      <c r="F72" s="4">
        <v>5</v>
      </c>
      <c r="H72" s="2">
        <v>2015</v>
      </c>
      <c r="I72" s="45"/>
      <c r="J72" s="17">
        <v>0.55000000000000004</v>
      </c>
      <c r="K72" s="44">
        <v>1.484</v>
      </c>
      <c r="L72" s="16">
        <f t="shared" si="12"/>
        <v>0</v>
      </c>
      <c r="M72" s="4">
        <v>11</v>
      </c>
    </row>
    <row r="73" spans="1:13" ht="20.25" customHeight="1" x14ac:dyDescent="0.3">
      <c r="A73" s="2">
        <v>2022</v>
      </c>
      <c r="B73" s="45"/>
      <c r="C73" s="3">
        <v>0.73</v>
      </c>
      <c r="D73" s="44">
        <v>1.0660000000000001</v>
      </c>
      <c r="E73" s="16">
        <f t="shared" si="11"/>
        <v>0</v>
      </c>
      <c r="F73" s="4">
        <v>4</v>
      </c>
      <c r="H73" s="2">
        <v>2016</v>
      </c>
      <c r="I73" s="45"/>
      <c r="J73" s="17">
        <v>0.6</v>
      </c>
      <c r="K73" s="44">
        <v>1.496</v>
      </c>
      <c r="L73" s="16">
        <f t="shared" si="12"/>
        <v>0</v>
      </c>
      <c r="M73" s="4">
        <v>10</v>
      </c>
    </row>
    <row r="74" spans="1:13" ht="20.25" customHeight="1" x14ac:dyDescent="0.3">
      <c r="A74" s="2">
        <v>2023</v>
      </c>
      <c r="B74" s="45"/>
      <c r="C74" s="3">
        <v>0.8</v>
      </c>
      <c r="D74" s="44">
        <v>1.048</v>
      </c>
      <c r="E74" s="16">
        <f t="shared" si="11"/>
        <v>0</v>
      </c>
      <c r="F74" s="4">
        <v>3</v>
      </c>
      <c r="H74" s="2">
        <v>2017</v>
      </c>
      <c r="I74" s="45"/>
      <c r="J74" s="17">
        <v>0.65</v>
      </c>
      <c r="K74" s="44">
        <v>1.4670000000000001</v>
      </c>
      <c r="L74" s="16">
        <f t="shared" si="12"/>
        <v>0</v>
      </c>
      <c r="M74" s="4">
        <v>9</v>
      </c>
    </row>
    <row r="75" spans="1:13" ht="20.25" customHeight="1" x14ac:dyDescent="0.3">
      <c r="A75" s="2">
        <v>2024</v>
      </c>
      <c r="B75" s="45"/>
      <c r="C75" s="3">
        <v>0.87</v>
      </c>
      <c r="D75" s="44">
        <v>1.0329999999999999</v>
      </c>
      <c r="E75" s="16">
        <f t="shared" si="11"/>
        <v>0</v>
      </c>
      <c r="F75" s="4">
        <v>2</v>
      </c>
      <c r="H75" s="2">
        <v>2018</v>
      </c>
      <c r="I75" s="45"/>
      <c r="J75" s="17">
        <v>0.7</v>
      </c>
      <c r="K75" s="44">
        <v>1.4179999999999999</v>
      </c>
      <c r="L75" s="16">
        <f t="shared" si="12"/>
        <v>0</v>
      </c>
      <c r="M75" s="4">
        <v>8</v>
      </c>
    </row>
    <row r="76" spans="1:13" ht="20.25" customHeight="1" x14ac:dyDescent="0.3">
      <c r="A76" s="2">
        <v>2025</v>
      </c>
      <c r="B76" s="45"/>
      <c r="C76" s="3">
        <v>0.94</v>
      </c>
      <c r="D76" s="44">
        <v>1</v>
      </c>
      <c r="E76" s="16">
        <f t="shared" si="11"/>
        <v>0</v>
      </c>
      <c r="F76" s="4">
        <v>1</v>
      </c>
      <c r="H76" s="2">
        <v>2019</v>
      </c>
      <c r="I76" s="45"/>
      <c r="J76" s="17">
        <v>0.74</v>
      </c>
      <c r="K76" s="44">
        <v>1.369</v>
      </c>
      <c r="L76" s="16">
        <f t="shared" si="12"/>
        <v>0</v>
      </c>
      <c r="M76" s="4">
        <v>7</v>
      </c>
    </row>
    <row r="77" spans="1:13" ht="20.25" customHeight="1" x14ac:dyDescent="0.3">
      <c r="A77" s="4" t="s">
        <v>9</v>
      </c>
      <c r="B77" s="15">
        <f>SUM(B63:B76)</f>
        <v>0</v>
      </c>
      <c r="E77" s="20">
        <f>SUM(E63:E76)</f>
        <v>0</v>
      </c>
      <c r="H77" s="2">
        <v>2020</v>
      </c>
      <c r="I77" s="45"/>
      <c r="J77" s="17">
        <v>0.78</v>
      </c>
      <c r="K77" s="44">
        <v>1.3620000000000001</v>
      </c>
      <c r="L77" s="16">
        <f t="shared" si="12"/>
        <v>0</v>
      </c>
      <c r="M77" s="4">
        <v>6</v>
      </c>
    </row>
    <row r="78" spans="1:13" ht="20.25" customHeight="1" thickBot="1" x14ac:dyDescent="0.35">
      <c r="C78" s="2"/>
      <c r="D78" s="2"/>
      <c r="F78" s="2"/>
      <c r="H78" s="2">
        <v>2021</v>
      </c>
      <c r="I78" s="45"/>
      <c r="J78" s="17">
        <v>0.82</v>
      </c>
      <c r="K78" s="44">
        <v>1.252</v>
      </c>
      <c r="L78" s="16">
        <f t="shared" si="12"/>
        <v>0</v>
      </c>
      <c r="M78" s="4">
        <v>5</v>
      </c>
    </row>
    <row r="79" spans="1:13" ht="20.25" customHeight="1" x14ac:dyDescent="0.3">
      <c r="A79" s="21" t="s">
        <v>32</v>
      </c>
      <c r="B79" s="22"/>
      <c r="C79" s="23"/>
      <c r="D79" s="24"/>
      <c r="E79" s="25">
        <f>SUM(B19+B29+B40+B58+B77+I19+I36+I57+I83)</f>
        <v>0</v>
      </c>
      <c r="F79" s="26"/>
      <c r="H79" s="2">
        <v>2022</v>
      </c>
      <c r="I79" s="45"/>
      <c r="J79" s="17">
        <v>0.86</v>
      </c>
      <c r="K79" s="44">
        <v>1.0660000000000001</v>
      </c>
      <c r="L79" s="16">
        <f t="shared" si="12"/>
        <v>0</v>
      </c>
      <c r="M79" s="4">
        <v>4</v>
      </c>
    </row>
    <row r="80" spans="1:13" ht="20.25" customHeight="1" x14ac:dyDescent="0.3">
      <c r="A80" s="27"/>
      <c r="B80" s="7"/>
      <c r="C80" s="28"/>
      <c r="D80" s="10"/>
      <c r="E80" s="6"/>
      <c r="F80" s="29"/>
      <c r="H80" s="2">
        <v>2023</v>
      </c>
      <c r="I80" s="45"/>
      <c r="J80" s="17">
        <v>0.9</v>
      </c>
      <c r="K80" s="44">
        <v>1.048</v>
      </c>
      <c r="L80" s="16">
        <f t="shared" si="12"/>
        <v>0</v>
      </c>
      <c r="M80" s="4">
        <v>3</v>
      </c>
    </row>
    <row r="81" spans="1:13" ht="20.25" customHeight="1" x14ac:dyDescent="0.3">
      <c r="A81" s="27" t="s">
        <v>33</v>
      </c>
      <c r="B81" s="7"/>
      <c r="C81" s="7"/>
      <c r="D81" s="10"/>
      <c r="E81" s="20">
        <f>ROUND((E19+E29+E40+E58+E77+L19+L36+L57+L83),0)</f>
        <v>0</v>
      </c>
      <c r="F81" s="29"/>
      <c r="H81" s="2">
        <v>2024</v>
      </c>
      <c r="I81" s="45"/>
      <c r="J81" s="17">
        <v>0.93</v>
      </c>
      <c r="K81" s="44">
        <v>1.0329999999999999</v>
      </c>
      <c r="L81" s="16">
        <f t="shared" si="12"/>
        <v>0</v>
      </c>
      <c r="M81" s="4">
        <v>2</v>
      </c>
    </row>
    <row r="82" spans="1:13" ht="20.25" customHeight="1" x14ac:dyDescent="0.3">
      <c r="A82" s="27" t="s">
        <v>29</v>
      </c>
      <c r="B82" s="7"/>
      <c r="C82" s="28"/>
      <c r="D82" s="10"/>
      <c r="E82" s="16"/>
      <c r="F82" s="29"/>
      <c r="G82" s="2"/>
      <c r="H82" s="2">
        <v>2025</v>
      </c>
      <c r="I82" s="45"/>
      <c r="J82" s="17">
        <v>0.97</v>
      </c>
      <c r="K82" s="44">
        <v>1</v>
      </c>
      <c r="L82" s="16">
        <f t="shared" si="12"/>
        <v>0</v>
      </c>
      <c r="M82" s="4">
        <v>1</v>
      </c>
    </row>
    <row r="83" spans="1:13" ht="20.25" customHeight="1" x14ac:dyDescent="0.3">
      <c r="A83" s="27" t="s">
        <v>28</v>
      </c>
      <c r="B83" s="7"/>
      <c r="C83" s="7"/>
      <c r="E83" s="16"/>
      <c r="F83" s="30"/>
      <c r="G83" s="10"/>
      <c r="H83" s="4" t="s">
        <v>9</v>
      </c>
      <c r="I83" s="15">
        <f>SUM(I62:I82)</f>
        <v>0</v>
      </c>
      <c r="L83" s="20">
        <f>SUM(L62:L82)</f>
        <v>0</v>
      </c>
    </row>
    <row r="84" spans="1:13" ht="20.25" customHeight="1" x14ac:dyDescent="0.3">
      <c r="A84" s="39" t="s">
        <v>27</v>
      </c>
      <c r="B84" s="40"/>
      <c r="C84" s="40"/>
      <c r="E84" s="16"/>
      <c r="F84" s="30"/>
      <c r="G84" s="10"/>
    </row>
    <row r="85" spans="1:13" ht="20.25" customHeight="1" x14ac:dyDescent="0.3">
      <c r="A85" s="27" t="s">
        <v>30</v>
      </c>
      <c r="B85" s="7"/>
      <c r="C85" s="7"/>
      <c r="F85" s="42"/>
      <c r="G85" s="10"/>
    </row>
    <row r="86" spans="1:13" ht="20.25" customHeight="1" thickBot="1" x14ac:dyDescent="0.35">
      <c r="A86" s="31" t="s">
        <v>20</v>
      </c>
      <c r="B86" s="32"/>
      <c r="C86" s="33"/>
      <c r="D86" s="34"/>
      <c r="E86" s="43">
        <f>SUM(E81:E85)</f>
        <v>0</v>
      </c>
      <c r="F86" s="35"/>
      <c r="G86" s="10"/>
    </row>
    <row r="87" spans="1:13" ht="21.75" customHeight="1" x14ac:dyDescent="0.3"/>
    <row r="88" spans="1:13" ht="20.25" customHeight="1" x14ac:dyDescent="0.3">
      <c r="A88" s="6"/>
      <c r="B88" s="6"/>
      <c r="C88" s="46"/>
      <c r="D88" s="10"/>
      <c r="E88" s="6"/>
    </row>
  </sheetData>
  <mergeCells count="3">
    <mergeCell ref="A4:D4"/>
    <mergeCell ref="A21:D21"/>
    <mergeCell ref="H21:L21"/>
  </mergeCells>
  <phoneticPr fontId="1" type="noConversion"/>
  <pageMargins left="0.64" right="0.5" top="0.5" bottom="1" header="0.5" footer="0.5"/>
  <pageSetup scale="38" orientation="portrait" r:id="rId1"/>
  <headerFooter alignWithMargins="0">
    <oddHeader xml:space="preserve">&amp;C&amp;"Arial,Bold"&amp;11                    &amp;14  Date: &amp;D&amp;11
         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FF&amp;E 2020 Depreciation</vt:lpstr>
      <vt:lpstr>'FF&amp;E 2020 Depreciation'!Print_Area</vt:lpstr>
    </vt:vector>
  </TitlesOfParts>
  <Company>fbcad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jenniferlizotte</dc:creator>
  <cp:lastModifiedBy>Indra Coba, RPA</cp:lastModifiedBy>
  <cp:lastPrinted>2025-08-22T18:23:34Z</cp:lastPrinted>
  <dcterms:created xsi:type="dcterms:W3CDTF">2005-04-21T13:21:49Z</dcterms:created>
  <dcterms:modified xsi:type="dcterms:W3CDTF">2025-12-04T15:16:13Z</dcterms:modified>
</cp:coreProperties>
</file>